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arolina\Desktop\Ramo 23\FONREGION 2017\FONREGION FTO. PAG. OFICIAL\"/>
    </mc:Choice>
  </mc:AlternateContent>
  <bookViews>
    <workbookView xWindow="0" yWindow="0" windowWidth="24000" windowHeight="8390" tabRatio="531"/>
  </bookViews>
  <sheets>
    <sheet name="1" sheetId="1" r:id="rId1"/>
    <sheet name="2" sheetId="12" r:id="rId2"/>
    <sheet name="3" sheetId="13" r:id="rId3"/>
    <sheet name="4" sheetId="14" r:id="rId4"/>
    <sheet name="5" sheetId="15" r:id="rId5"/>
    <sheet name="6" sheetId="16" r:id="rId6"/>
    <sheet name="7" sheetId="17" r:id="rId7"/>
  </sheets>
  <definedNames>
    <definedName name="_xlnm.Print_Area" localSheetId="0">'1'!$A$1:$H$38</definedName>
    <definedName name="_xlnm.Print_Area" localSheetId="1">'2'!$A$1:$H$39</definedName>
    <definedName name="_xlnm.Print_Area" localSheetId="2">'3'!$A$1:$H$38</definedName>
    <definedName name="_xlnm.Print_Area" localSheetId="3">'4'!$A$1:$H$39</definedName>
    <definedName name="_xlnm.Print_Area" localSheetId="4">'5'!$A$1:$H$39</definedName>
    <definedName name="_xlnm.Print_Area" localSheetId="5">'6'!$A$1:$H$38</definedName>
    <definedName name="_xlnm.Print_Area" localSheetId="6">'7'!$A$1:$H$26</definedName>
    <definedName name="_xlnm.Print_Titles" localSheetId="0">'1'!$1:$7</definedName>
    <definedName name="_xlnm.Print_Titles" localSheetId="1">'2'!$1:$7</definedName>
    <definedName name="_xlnm.Print_Titles" localSheetId="2">'3'!$1:$7</definedName>
    <definedName name="_xlnm.Print_Titles" localSheetId="3">'4'!$1:$7</definedName>
    <definedName name="_xlnm.Print_Titles" localSheetId="4">'5'!$1:$7</definedName>
    <definedName name="_xlnm.Print_Titles" localSheetId="5">'6'!$1:$7</definedName>
    <definedName name="_xlnm.Print_Titles" localSheetId="6">'7'!$1:$7</definedName>
  </definedNames>
  <calcPr calcId="162913" concurrentCalc="0"/>
</workbook>
</file>

<file path=xl/calcChain.xml><?xml version="1.0" encoding="utf-8"?>
<calcChain xmlns="http://schemas.openxmlformats.org/spreadsheetml/2006/main">
  <c r="F44" i="17" l="1"/>
  <c r="G12" i="17"/>
  <c r="G38" i="17"/>
  <c r="E44" i="17"/>
  <c r="G39" i="17"/>
  <c r="G40" i="17"/>
  <c r="G41" i="17"/>
  <c r="G42" i="17"/>
  <c r="G43" i="17"/>
  <c r="G37" i="17"/>
  <c r="E46" i="17"/>
  <c r="F38" i="17"/>
  <c r="D44" i="17"/>
</calcChain>
</file>

<file path=xl/sharedStrings.xml><?xml version="1.0" encoding="utf-8"?>
<sst xmlns="http://schemas.openxmlformats.org/spreadsheetml/2006/main" count="163" uniqueCount="63">
  <si>
    <t>NO. LICITACIÓN</t>
  </si>
  <si>
    <t>NO. DE CONTRATO</t>
  </si>
  <si>
    <t>FECHA DE CONTRATO</t>
  </si>
  <si>
    <t>PARTIDA</t>
  </si>
  <si>
    <t>IMPORTE TOTAL</t>
  </si>
  <si>
    <t>AVANCE FÍSICO - FINANCIERO</t>
  </si>
  <si>
    <t>BENEFICIARIOS</t>
  </si>
  <si>
    <t>METAS</t>
  </si>
  <si>
    <t xml:space="preserve"> MONTO PROGRAMADO</t>
  </si>
  <si>
    <t>UBICACIÓN, MUNICIPIO Y LOCALIDAD</t>
  </si>
  <si>
    <t>DESCRIPCIÓN GENERAL DEL PROYECTO</t>
  </si>
  <si>
    <t>Resultado del Fallo de la Adjudicación Directa No. 069, del día 29 de diciembre de 2017.</t>
  </si>
  <si>
    <t>CONTRATISTA</t>
  </si>
  <si>
    <t>Avance Físico:
0%
Avance Financiero:
0 %</t>
  </si>
  <si>
    <t>Nombre del Proyecto: Construcción del Sistema de Agua Potable a bombeo 1a. Etapa (De dos etapas) Consistente en Red de Distribución y Tomas domiciliarias en la comunidad de Veinte de Noviembre, municipio de Las Margaritas</t>
  </si>
  <si>
    <t>Nombre del Proyecto: Construcción de Captación,  Línea de Conducción y Ampliación de la Red de Distribución 1a. Etapa (De dos Etapas) para la cabecera Municipal de Angel Albino Corzo.</t>
  </si>
  <si>
    <t>Nombre del Proyecto: Construcción de 3,000 ml de Línea de Conducción 1a. Etapa para la cabecera Municipal de Simojovel.</t>
  </si>
  <si>
    <t>Nombre del Proyecto: Modernización de la carretera: Ocozocoautla de Espinosa - Villaflores, tramo: km. 0+000 - km- 71+700</t>
  </si>
  <si>
    <t>172003-142</t>
  </si>
  <si>
    <t>LICITACIÓN PÚBLICA No. LO-907077974-E116-2017</t>
  </si>
  <si>
    <t>SIMOJOVEL DE ALLENDE</t>
  </si>
  <si>
    <t>61301</t>
  </si>
  <si>
    <t>ALICIA CONSTRUCCIONES, S.A. DE C.V.</t>
  </si>
  <si>
    <t>LICITACIÓN PÚBLICA No. LO-907077974-E120-2017</t>
  </si>
  <si>
    <t>172002-147</t>
  </si>
  <si>
    <t>CONSTRUCTORA DESARROLLO URBANO Y DE SERVICIOS DEL SURESTE, S.A. DE C.V.</t>
  </si>
  <si>
    <t xml:space="preserve">ÁNGEL ALBINO CORZO/JALTENANGO DE LA PAZ </t>
  </si>
  <si>
    <t>172101-104</t>
  </si>
  <si>
    <t>ROBERTO HERNÁNDEZ RAMOS</t>
  </si>
  <si>
    <t>LICITACIÓN PÚBLICA No. LO-907077974-E114-2017</t>
  </si>
  <si>
    <t>LAS MARGARITAS/20 DE NOVIEMBRE</t>
  </si>
  <si>
    <t>172102-105</t>
  </si>
  <si>
    <t>LICITACIÓN PÚBLICA No. LO-907077974-E115-2017</t>
  </si>
  <si>
    <t>LAS MARGARITAS/SAN CARLOS</t>
  </si>
  <si>
    <t>Nombre del Proyecto: Rehabilitación y ampliación de la planta de tratamiento de aguas residuales existente,con remoción de nutrientes,consistente en obra civil,mecánica,eléctrica y líneas de interconexión para la Ciudad de Comitán de Dominguez (1a Etapa)</t>
  </si>
  <si>
    <t>172202-146</t>
  </si>
  <si>
    <t>GRUPO CONSTRUCTOR CHIAPAS, S.A. DE C.V.</t>
  </si>
  <si>
    <t>LICITACIÓN PÚBLICA No. LO-907077974-E118-2017</t>
  </si>
  <si>
    <t>COMITÁN DE DOMÍNGUEZ/COMITÁN DE DOMÍNGUEZ</t>
  </si>
  <si>
    <t>Nombre del Proyecto: Construcción de Obra de Captación, Línea de Conducción y Cruces Especiales en la Cabecera Municipal de Villaflores</t>
  </si>
  <si>
    <t>CANCELADA</t>
  </si>
  <si>
    <t>OCOZOCOAUTLA DE ESPINOSA/OCOZOCOAUTLA DE ESPINOSA</t>
  </si>
  <si>
    <t>Nombre del Proyecto: Construcción del sistema de agua potable en la localidad de San Carlos del municipio de Las Margaritas</t>
  </si>
  <si>
    <t>173001-001,
173002-002,
173003-003,
173004-004,
173005-005,
173006-006,
173007-007</t>
  </si>
  <si>
    <t>LICITACIÓN PÚBLICA No. LO-907077974-E248-2017,
LICITACIÓN PÚBLICA No. LO-907077974-E249-2017,
LICITACIÓN PÚBLICA No. LO-907077974-E250-2017,
LICITACIÓN PÚBLICA No. LO-907077974-E251-2017,
LICITACIÓN PÚBLICA No. LO-907077974-E252-2017,
LICITACIÓN PÚBLICA No. LO-907077974-E253-2017,
LICITACIÓN PÚBLICA No. LO-907077974-E254-2017</t>
  </si>
  <si>
    <t>Avance Físico:
100%
Avance Financiero:
100 %</t>
  </si>
  <si>
    <t>Avance Físico:
100%
Avance Financiero:
93.55 %</t>
  </si>
  <si>
    <t>Avance Físico:
66%
Avance Financiero:
100 %</t>
  </si>
  <si>
    <t>TOTAL</t>
  </si>
  <si>
    <t>HABITAT DISEÑO Y CONSTRUCCIÓN, S.A. DE C.V.,
ARRENDADORA Y CONSTRUCTORA LAE, S.A. DE C.V.,
PROMOTORA Y DESARROLLADORA CLAVE, S.A. DE C.V.,
TECNOLOGIA DE AGREGADOS Y PAVIMENTOS, S.A. DE C.V.,
ALZ CONSTRUCCIÓNES, S.A. DE C.V.,
INGENIEROS CIVILES ALVAREZ KANTER, S.A. DE C.V.,
VICTALINO ESTRADA DICHI</t>
  </si>
  <si>
    <t xml:space="preserve">Modernización y ampliación de 14.75 kilómetros, en los siguentes subtramos:
Km. 23+250 - Km. 26+000
Km. 26+000 - Km. 28+000
Km. 28+000 - Km. 30+000
Km. 30+000 - Km. 32+000
Km. 32+000 - Km. 34+500
Km. 34+500 - Km. 36+000
Km. 36+000 - Km. 38+000
</t>
  </si>
  <si>
    <t>Modernización y ampliación de 14.75 kilómetros, en los siguentes subtramos:
Km. 23+250 - Km. 26+000
Km. 26+000 - Km. 28+000
Km. 28+000 - Km. 30+000
Km. 30+000 - Km. 32+000
Km. 32+000 - Km. 34+500
Km. 34+500 - Km. 36+000
Km. 36+000 - Km. 38+000
Consistentes en ampliación de 7.00 metros a 12.00 metros de ancho de calzada, alojando dos carriles de circulación (uno por sentido) de 3.50 metros cada uno y acotamientos laterales de 2.50 metros a cada lado, construcción de obras de drenaje (alcantarillas), Obras de drenaje Complementarias (cunetas, bordillo y lavaderos), Base hidráulica y base asfaltica, Carpeta asfáltica, Riego de sello, Colocación de Señalamiento Vertical y Horizontal (pintado de raya central y lateral; vialeta color ambar), Defensa Metálica.</t>
  </si>
  <si>
    <t>RED DE DISTRIBUCION 14,786.58
TOMAS DOMICILIARIAS 380</t>
  </si>
  <si>
    <t xml:space="preserve">Consiste en la construcción 14,786.58 ml red de distribución; que se conectará a la línea de conducción existente, que se abastece de un pozo profundo que funge como fuente de abastecimiento del tanque existente, para lo cual se instalará 380 tomas domiciliarias.
</t>
  </si>
  <si>
    <t xml:space="preserve">CAPTACION 01 PIEZA
LINEA DE CONDUCCION 175.4 ML.
RED DE DISTRIBUCION  1014 ML
TANQUE DE MAMPOSTERIA DE 10 M3 01 PZA
TOMAS DOMICILIARIAS 28 PIEZAS
</t>
  </si>
  <si>
    <t>Construcción de sistema de agua potable por gravedad para la localidad de San Carlos, mediante la captación con caja colectora con canal de llamada, línea de conducción, tanque superficial de 10 M3 de capacidad, red de distribución y tomas domiciliarias, Las metas son las siguientes:
* Construcción de 175.4 ml de línea de conducción.
* Construcción de 1 tanque de almacenamiento superficial con una capacidad de 10 m3.
* Construcción de 1,014.0 ml de red de distribución.
* 28 tomas domiciliarias.</t>
  </si>
  <si>
    <t xml:space="preserve">CONSTRUCCIÓN DE RED DE DISTRIBUCIÓN 29343.84 M
REHABILITACIÓN DE RED DE DISTRIBUCIÓN 12755.28 M
</t>
  </si>
  <si>
    <t xml:space="preserve">El proyecto consiste en:
-Ampliación de 29,343.84 ml de la red de distribución
-Rehabilitación de 12,755.28 ml de red de distribución existente
con tubería de 2 1/2" y tuberia de 3", en las vilaidades de la cabecera municipal de Ángel Albino Corzo </t>
  </si>
  <si>
    <t>Avance Físico:
87.68%
Avance Financiero:
91.96 %</t>
  </si>
  <si>
    <t>LINEAS DE CONDUCCION 3,000 M
VALVULAS DE ADMISION Y EXPULSION 08 PZA.
VALVULAS DE COMPUERTAS 08 PZA</t>
  </si>
  <si>
    <t xml:space="preserve">se contempla la primera etapa con el suministro e instalación de 3,000
ml de tubería de acero soldable de 12" de diámetro, que se conectará en esta fase a la línea de conducción existente para continuar con el
servicio de agua a la cabecera, contará con 24 válvulas (8 de admisión y expulsión de aire, 8 de compuerta, 8 de seccionamiento tipo compuerta
de FoFo), el suministro e instalación de 520 piezas de abrazadera tipo, omega de 12" x 1/4" de espesor y 130 cms. de desarrollo en apoyo de concreto.
</t>
  </si>
  <si>
    <t xml:space="preserve">OBRA CIVIL CON EQUIPAMIENTO MECANICO: PRETRATAMIENTO
CARCAMO DE BOMBEO, ZONA DE CRIBADO Y OBRA CIVIL PARA DESARENADOR                                                                  01 PZA.
CARCAMO DE NATAS Y LODOS PRIMARIOS,                     01  PZA
CAJA DISTRIBUIDORA DE AGUA PRIMARIA Y MEZCLADO 01 PZA
CARCAMO DE BIOFILTRO Y EFLUENTE                             01 PZA
CARCAMO DE NATAS Y LODOS SECUNDARIOS                01 PZA
CAJA DISTRIBUIDORA DE AGUA SECUNDARIA                 01 PZA
LINEAS DE INTERCONEXION:                                    2, 494.6 M                                  
SUMINISTRO E INSTALACION DE LA TUBERIA NECESARIA PARA INTERCONECTAR LA PLANTA DE TRATAMIENTO ASI EL PROCEDIMIENTO NECESARIO DESDE EL CONJUNTO DE  PRETRATAMIENTO (CARCAMO PILITA, ZONA DE CRIBADO, DESARENADOR, SEDIMENTADOR PRIMARIO) HASTA EL TANQUE DE CONTACTO DE CLORO ( ULTIMO PROCESO DE TRATAMIENTO) PARA POSTERIORMENTE CONCECTAR A LA LINEA DE EFLUENTE FINAL (CON TUBERIA DE PVC Y PIEZAS ESPECIALES).
OBRA ELECTRICA:                                                             01 LOTE
LINEA AEREA DE MEDIA TENSION –
SUBESTACION ELECTRICA: CON TRANFORMADORES TIPO DISTRIBUCION DE 75 KVA. POSTES DE CONCRETO Y PIEZAS ESPECIALES PARA SU CORECTO FUCIONAMIENTO.
</t>
  </si>
  <si>
    <t>-OBRA CIVIL CON EQUIPAMIENTO MECANICO 01 PZA
-CARCAMO DE NATAS Y LODOS PRIMARIOS 01 PZA
-CAJA DISTRIBUIDORA DE AGUA PRIMARIA Y MEZCLADO 01 PZA
-CARCAMO DE BIOFILTRO Y EFLUENTE 01 PZA
-CARCAMO DE NATAS Y LODOS SECUNDARIOS 01 PZA
-CAJA DISTRIBUIDORA DE AGUA SECUNDARIA 01 PZA
-LINEAS DE INTERCONEXION: 2, 494.6 M    
-OBRA ELECTRICA: 01 LOTE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</si>
</sst>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quot;$&quot;#,##0.00"/>
  </numFmts>
  <fonts count="4"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0" borderId="0" xfId="0" applyFont="1" applyFill="1"/>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44" fontId="2" fillId="0" borderId="1" xfId="1" applyFont="1" applyBorder="1" applyAlignment="1">
      <alignment horizontal="left" vertical="center"/>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xf>
    <xf numFmtId="0" fontId="3" fillId="2" borderId="2" xfId="0" applyFont="1" applyFill="1" applyBorder="1" applyAlignment="1">
      <alignment vertical="center" wrapText="1"/>
    </xf>
    <xf numFmtId="44" fontId="2" fillId="0" borderId="2" xfId="1" applyFont="1" applyBorder="1" applyAlignment="1">
      <alignment vertical="center"/>
    </xf>
    <xf numFmtId="44" fontId="2" fillId="0" borderId="0" xfId="0" applyNumberFormat="1" applyFont="1"/>
    <xf numFmtId="0" fontId="2" fillId="3" borderId="1" xfId="0" applyFont="1" applyFill="1" applyBorder="1" applyAlignment="1">
      <alignment horizontal="center" vertical="center" wrapText="1"/>
    </xf>
    <xf numFmtId="164" fontId="2" fillId="0" borderId="0" xfId="0" applyNumberFormat="1" applyFont="1"/>
    <xf numFmtId="10" fontId="2" fillId="0" borderId="0" xfId="2" applyNumberFormat="1" applyFont="1"/>
    <xf numFmtId="0" fontId="2" fillId="0" borderId="0" xfId="0" applyFont="1" applyAlignment="1">
      <alignment wrapText="1"/>
    </xf>
    <xf numFmtId="3" fontId="2"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3" fontId="2" fillId="0" borderId="1" xfId="0" quotePrefix="1" applyNumberFormat="1" applyFont="1" applyBorder="1" applyAlignment="1">
      <alignment horizontal="center" vertical="center" wrapText="1"/>
    </xf>
    <xf numFmtId="0" fontId="2" fillId="0" borderId="1" xfId="0" applyFont="1" applyFill="1" applyBorder="1" applyAlignment="1">
      <alignment horizontal="center"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2780" cy="518271"/>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1156" y="66675"/>
          <a:ext cx="1331819" cy="46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729AE5C1-552C-419E-BAC8-96F10FFBB53A}"/>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4878E093-33FC-499E-96DF-0A930193E98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A96F94A8-EEE2-4A0E-B645-03E76A0AAA4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9A27F537-C72C-4391-93C9-67170F0E246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22C536C8-7A12-465F-9472-C5E563D6043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0B3C0606-6685-4674-AB7F-1F112AA10E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C4934CC5-16E9-4DD8-AB13-72E6EC1DA1D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DF342453-C0F0-4D9B-9CC5-DB874804CC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FADAA3C3-6C03-4194-97BD-03D29B30098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C8DD3892-131C-40E3-8C67-E3868120F7C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38103</xdr:colOff>
      <xdr:row>0</xdr:row>
      <xdr:rowOff>9525</xdr:rowOff>
    </xdr:from>
    <xdr:to>
      <xdr:col>1</xdr:col>
      <xdr:colOff>235324</xdr:colOff>
      <xdr:row>3</xdr:row>
      <xdr:rowOff>57149</xdr:rowOff>
    </xdr:to>
    <xdr:pic>
      <xdr:nvPicPr>
        <xdr:cNvPr id="2" name="Picture 1">
          <a:extLst>
            <a:ext uri="{FF2B5EF4-FFF2-40B4-BE49-F238E27FC236}">
              <a16:creationId xmlns:a16="http://schemas.microsoft.com/office/drawing/2014/main" id="{ED940304-0A43-4140-92C4-49908976684A}"/>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3" y="9525"/>
          <a:ext cx="1645021" cy="533399"/>
        </a:xfrm>
        <a:prstGeom prst="rect">
          <a:avLst/>
        </a:prstGeom>
        <a:noFill/>
        <a:ln w="9525">
          <a:noFill/>
          <a:miter lim="800000"/>
          <a:headEnd/>
          <a:tailEnd/>
        </a:ln>
      </xdr:spPr>
    </xdr:pic>
    <xdr:clientData/>
  </xdr:twoCellAnchor>
  <xdr:twoCellAnchor editAs="oneCell">
    <xdr:from>
      <xdr:col>6</xdr:col>
      <xdr:colOff>721097</xdr:colOff>
      <xdr:row>0</xdr:row>
      <xdr:rowOff>66675</xdr:rowOff>
    </xdr:from>
    <xdr:to>
      <xdr:col>7</xdr:col>
      <xdr:colOff>999563</xdr:colOff>
      <xdr:row>3</xdr:row>
      <xdr:rowOff>60127</xdr:rowOff>
    </xdr:to>
    <xdr:pic>
      <xdr:nvPicPr>
        <xdr:cNvPr id="3" name="2 Imagen">
          <a:extLst>
            <a:ext uri="{FF2B5EF4-FFF2-40B4-BE49-F238E27FC236}">
              <a16:creationId xmlns:a16="http://schemas.microsoft.com/office/drawing/2014/main" id="{DAED0029-5CF1-43B5-9276-E8648D05EF0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93397" y="66675"/>
          <a:ext cx="1335741" cy="47922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I59"/>
  <sheetViews>
    <sheetView showGridLines="0" tabSelected="1" view="pageBreakPreview" zoomScale="85" zoomScaleNormal="100" zoomScaleSheetLayoutView="85" workbookViewId="0">
      <selection activeCell="A37" sqref="A37:C37"/>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8.25" customHeight="1" x14ac:dyDescent="0.25">
      <c r="A7" s="18" t="s">
        <v>16</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19</v>
      </c>
      <c r="B12" s="5" t="s">
        <v>18</v>
      </c>
      <c r="C12" s="6">
        <v>43038</v>
      </c>
      <c r="D12" s="27" t="s">
        <v>22</v>
      </c>
      <c r="E12" s="28"/>
      <c r="F12" s="5" t="s">
        <v>21</v>
      </c>
      <c r="G12" s="7">
        <v>5514899.8449999997</v>
      </c>
      <c r="H12" s="8" t="s">
        <v>46</v>
      </c>
    </row>
    <row r="16" spans="1:9" x14ac:dyDescent="0.25">
      <c r="G16" s="12"/>
    </row>
    <row r="35" spans="1:8" ht="8.25" customHeight="1" x14ac:dyDescent="0.25"/>
    <row r="36" spans="1:8" ht="39" x14ac:dyDescent="0.25">
      <c r="A36" s="21" t="s">
        <v>10</v>
      </c>
      <c r="B36" s="22"/>
      <c r="C36" s="23"/>
      <c r="D36" s="3" t="s">
        <v>9</v>
      </c>
      <c r="E36" s="10" t="s">
        <v>8</v>
      </c>
      <c r="F36" s="3" t="s">
        <v>7</v>
      </c>
      <c r="G36" s="3" t="s">
        <v>6</v>
      </c>
      <c r="H36" s="3" t="s">
        <v>5</v>
      </c>
    </row>
    <row r="37" spans="1:8" ht="409.5" customHeight="1" x14ac:dyDescent="0.25">
      <c r="A37" s="24" t="s">
        <v>60</v>
      </c>
      <c r="B37" s="25"/>
      <c r="C37" s="26"/>
      <c r="D37" s="8" t="s">
        <v>20</v>
      </c>
      <c r="E37" s="11">
        <v>5832000</v>
      </c>
      <c r="F37" s="17" t="s">
        <v>59</v>
      </c>
      <c r="G37" s="9">
        <v>10762</v>
      </c>
      <c r="H37" s="8" t="s">
        <v>46</v>
      </c>
    </row>
    <row r="59" ht="354" customHeight="1" x14ac:dyDescent="0.25"/>
  </sheetData>
  <mergeCells count="5">
    <mergeCell ref="A7:H7"/>
    <mergeCell ref="A36:C36"/>
    <mergeCell ref="A37:C37"/>
    <mergeCell ref="D11:E11"/>
    <mergeCell ref="D12:E12"/>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5"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I60"/>
  <sheetViews>
    <sheetView showGridLines="0" view="pageBreakPreview" topLeftCell="A34" zoomScale="85" zoomScaleNormal="100" zoomScaleSheetLayoutView="85" workbookViewId="0">
      <selection activeCell="B29" sqref="B29"/>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6" customHeight="1" x14ac:dyDescent="0.25">
      <c r="A7" s="18" t="s">
        <v>15</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23</v>
      </c>
      <c r="B12" s="5" t="s">
        <v>24</v>
      </c>
      <c r="C12" s="6">
        <v>42964</v>
      </c>
      <c r="D12" s="27" t="s">
        <v>25</v>
      </c>
      <c r="E12" s="28"/>
      <c r="F12" s="5">
        <v>61301</v>
      </c>
      <c r="G12" s="7">
        <v>4860000</v>
      </c>
      <c r="H12" s="30" t="s">
        <v>47</v>
      </c>
    </row>
    <row r="36" spans="1:8" ht="8.25" customHeight="1" x14ac:dyDescent="0.25"/>
    <row r="37" spans="1:8" ht="39" x14ac:dyDescent="0.25">
      <c r="A37" s="21" t="s">
        <v>10</v>
      </c>
      <c r="B37" s="22"/>
      <c r="C37" s="23"/>
      <c r="D37" s="3" t="s">
        <v>9</v>
      </c>
      <c r="E37" s="10" t="s">
        <v>8</v>
      </c>
      <c r="F37" s="3" t="s">
        <v>7</v>
      </c>
      <c r="G37" s="3" t="s">
        <v>6</v>
      </c>
      <c r="H37" s="3" t="s">
        <v>5</v>
      </c>
    </row>
    <row r="38" spans="1:8" ht="409.5" customHeight="1" x14ac:dyDescent="0.25">
      <c r="A38" s="24" t="s">
        <v>57</v>
      </c>
      <c r="B38" s="25"/>
      <c r="C38" s="26"/>
      <c r="D38" s="8" t="s">
        <v>26</v>
      </c>
      <c r="E38" s="11">
        <v>4860000</v>
      </c>
      <c r="F38" s="17" t="s">
        <v>56</v>
      </c>
      <c r="G38" s="9">
        <v>10427</v>
      </c>
      <c r="H38" s="13" t="s">
        <v>47</v>
      </c>
    </row>
    <row r="60" ht="354" customHeight="1" x14ac:dyDescent="0.25"/>
  </sheetData>
  <mergeCells count="5">
    <mergeCell ref="D11:E11"/>
    <mergeCell ref="D12:E12"/>
    <mergeCell ref="A37:C37"/>
    <mergeCell ref="A38:C38"/>
    <mergeCell ref="A7:H7"/>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5"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I59"/>
  <sheetViews>
    <sheetView showGridLines="0" view="pageBreakPreview" topLeftCell="A37" zoomScale="85" zoomScaleNormal="100" zoomScaleSheetLayoutView="85" workbookViewId="0">
      <selection activeCell="A36" sqref="A35:XFD36"/>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7.5" customHeight="1" x14ac:dyDescent="0.25">
      <c r="A7" s="18" t="s">
        <v>14</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29</v>
      </c>
      <c r="B12" s="5" t="s">
        <v>27</v>
      </c>
      <c r="C12" s="6">
        <v>42970</v>
      </c>
      <c r="D12" s="27" t="s">
        <v>28</v>
      </c>
      <c r="E12" s="28"/>
      <c r="F12" s="5">
        <v>61301</v>
      </c>
      <c r="G12" s="7">
        <v>2697884.1349999998</v>
      </c>
      <c r="H12" s="8" t="s">
        <v>45</v>
      </c>
    </row>
    <row r="14" spans="1:9" x14ac:dyDescent="0.25">
      <c r="G14" s="12"/>
    </row>
    <row r="35" spans="1:8" ht="8.25" customHeight="1" x14ac:dyDescent="0.25"/>
    <row r="36" spans="1:8" ht="39" x14ac:dyDescent="0.25">
      <c r="A36" s="21" t="s">
        <v>10</v>
      </c>
      <c r="B36" s="22"/>
      <c r="C36" s="23"/>
      <c r="D36" s="3" t="s">
        <v>9</v>
      </c>
      <c r="E36" s="10" t="s">
        <v>8</v>
      </c>
      <c r="F36" s="3" t="s">
        <v>7</v>
      </c>
      <c r="G36" s="3" t="s">
        <v>6</v>
      </c>
      <c r="H36" s="3" t="s">
        <v>5</v>
      </c>
    </row>
    <row r="37" spans="1:8" ht="409.5" customHeight="1" x14ac:dyDescent="0.25">
      <c r="A37" s="24" t="s">
        <v>53</v>
      </c>
      <c r="B37" s="25"/>
      <c r="C37" s="26"/>
      <c r="D37" s="8" t="s">
        <v>30</v>
      </c>
      <c r="E37" s="11">
        <v>2860000</v>
      </c>
      <c r="F37" s="17" t="s">
        <v>52</v>
      </c>
      <c r="G37" s="9">
        <v>2207</v>
      </c>
      <c r="H37" s="8" t="s">
        <v>45</v>
      </c>
    </row>
    <row r="59" ht="354" customHeight="1" x14ac:dyDescent="0.25"/>
  </sheetData>
  <mergeCells count="5">
    <mergeCell ref="D11:E11"/>
    <mergeCell ref="D12:E12"/>
    <mergeCell ref="A36:C36"/>
    <mergeCell ref="A37:C37"/>
    <mergeCell ref="A7:H7"/>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4"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I60"/>
  <sheetViews>
    <sheetView showGridLines="0" view="pageBreakPreview" topLeftCell="A34" zoomScale="85" zoomScaleNormal="100" zoomScaleSheetLayoutView="85" workbookViewId="0">
      <selection activeCell="A36" sqref="A36:XFD36"/>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4.5" customHeight="1" x14ac:dyDescent="0.25">
      <c r="A7" s="18" t="s">
        <v>42</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32</v>
      </c>
      <c r="B12" s="5" t="s">
        <v>31</v>
      </c>
      <c r="C12" s="6">
        <v>42970</v>
      </c>
      <c r="D12" s="27" t="s">
        <v>28</v>
      </c>
      <c r="E12" s="28"/>
      <c r="F12" s="5">
        <v>61301</v>
      </c>
      <c r="G12" s="7">
        <v>347246.01500000001</v>
      </c>
      <c r="H12" s="8" t="s">
        <v>45</v>
      </c>
    </row>
    <row r="14" spans="1:9" x14ac:dyDescent="0.25">
      <c r="G14" s="12"/>
    </row>
    <row r="36" spans="1:8" ht="8.25" customHeight="1" x14ac:dyDescent="0.25"/>
    <row r="37" spans="1:8" ht="39" x14ac:dyDescent="0.25">
      <c r="A37" s="21" t="s">
        <v>10</v>
      </c>
      <c r="B37" s="22"/>
      <c r="C37" s="23"/>
      <c r="D37" s="3" t="s">
        <v>9</v>
      </c>
      <c r="E37" s="10" t="s">
        <v>8</v>
      </c>
      <c r="F37" s="3" t="s">
        <v>7</v>
      </c>
      <c r="G37" s="3" t="s">
        <v>6</v>
      </c>
      <c r="H37" s="3" t="s">
        <v>5</v>
      </c>
    </row>
    <row r="38" spans="1:8" ht="409.5" customHeight="1" x14ac:dyDescent="0.25">
      <c r="A38" s="24" t="s">
        <v>55</v>
      </c>
      <c r="B38" s="25"/>
      <c r="C38" s="26"/>
      <c r="D38" s="8" t="s">
        <v>33</v>
      </c>
      <c r="E38" s="11">
        <v>359539</v>
      </c>
      <c r="F38" s="17" t="s">
        <v>54</v>
      </c>
      <c r="G38" s="9">
        <v>207</v>
      </c>
      <c r="H38" s="8" t="s">
        <v>45</v>
      </c>
    </row>
    <row r="60" ht="354" customHeight="1" x14ac:dyDescent="0.25"/>
  </sheetData>
  <mergeCells count="5">
    <mergeCell ref="D11:E11"/>
    <mergeCell ref="D12:E12"/>
    <mergeCell ref="A37:C37"/>
    <mergeCell ref="A38:C38"/>
    <mergeCell ref="A7:H7"/>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5"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I60"/>
  <sheetViews>
    <sheetView showGridLines="0" view="pageBreakPreview" topLeftCell="A33" zoomScale="85" zoomScaleNormal="100" zoomScaleSheetLayoutView="85" workbookViewId="0">
      <selection activeCell="A38" sqref="A38:C38"/>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4.5" customHeight="1" x14ac:dyDescent="0.25">
      <c r="A7" s="18" t="s">
        <v>34</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37</v>
      </c>
      <c r="B12" s="5" t="s">
        <v>35</v>
      </c>
      <c r="C12" s="6">
        <v>42964</v>
      </c>
      <c r="D12" s="27" t="s">
        <v>36</v>
      </c>
      <c r="E12" s="28"/>
      <c r="F12" s="5" t="s">
        <v>21</v>
      </c>
      <c r="G12" s="7">
        <v>12804295</v>
      </c>
      <c r="H12" s="8" t="s">
        <v>45</v>
      </c>
    </row>
    <row r="14" spans="1:9" x14ac:dyDescent="0.25">
      <c r="G14" s="12"/>
    </row>
    <row r="36" spans="1:8" ht="8.25" customHeight="1" x14ac:dyDescent="0.25"/>
    <row r="37" spans="1:8" ht="39" x14ac:dyDescent="0.25">
      <c r="A37" s="21" t="s">
        <v>10</v>
      </c>
      <c r="B37" s="22"/>
      <c r="C37" s="23"/>
      <c r="D37" s="3" t="s">
        <v>9</v>
      </c>
      <c r="E37" s="10" t="s">
        <v>8</v>
      </c>
      <c r="F37" s="3" t="s">
        <v>7</v>
      </c>
      <c r="G37" s="3" t="s">
        <v>6</v>
      </c>
      <c r="H37" s="3" t="s">
        <v>5</v>
      </c>
    </row>
    <row r="38" spans="1:8" ht="409.5" customHeight="1" x14ac:dyDescent="0.25">
      <c r="A38" s="24" t="s">
        <v>61</v>
      </c>
      <c r="B38" s="25"/>
      <c r="C38" s="26"/>
      <c r="D38" s="8" t="s">
        <v>38</v>
      </c>
      <c r="E38" s="11">
        <v>13608000</v>
      </c>
      <c r="F38" s="29" t="s">
        <v>62</v>
      </c>
      <c r="G38" s="9">
        <v>97537</v>
      </c>
      <c r="H38" s="8" t="s">
        <v>45</v>
      </c>
    </row>
    <row r="60" ht="354" customHeight="1" x14ac:dyDescent="0.25"/>
  </sheetData>
  <mergeCells count="5">
    <mergeCell ref="D11:E11"/>
    <mergeCell ref="D12:E12"/>
    <mergeCell ref="A37:C37"/>
    <mergeCell ref="A38:C38"/>
    <mergeCell ref="A7:H7"/>
  </mergeCells>
  <pageMargins left="0.51181102362204722" right="0.51181102362204722" top="0.27559055118110237" bottom="0.87" header="0.23622047244094491" footer="0.6692913385826772"/>
  <pageSetup scale="92"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5"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7:I59"/>
  <sheetViews>
    <sheetView showGridLines="0" view="pageBreakPreview" topLeftCell="A16" zoomScale="85" zoomScaleNormal="100" zoomScaleSheetLayoutView="85" workbookViewId="0">
      <selection activeCell="A35" sqref="A35:XFD36"/>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7.5" customHeight="1" x14ac:dyDescent="0.25">
      <c r="A7" s="18" t="s">
        <v>39</v>
      </c>
      <c r="B7" s="19"/>
      <c r="C7" s="19"/>
      <c r="D7" s="19"/>
      <c r="E7" s="19"/>
      <c r="F7" s="19"/>
      <c r="G7" s="19"/>
      <c r="H7" s="20"/>
    </row>
    <row r="8" spans="1:9" x14ac:dyDescent="0.25">
      <c r="A8" s="4"/>
      <c r="B8" s="4"/>
      <c r="C8" s="4"/>
      <c r="D8" s="4"/>
      <c r="E8" s="4"/>
      <c r="F8" s="4"/>
      <c r="G8" s="4"/>
      <c r="H8" s="4"/>
    </row>
    <row r="10" spans="1:9" ht="6.75" customHeight="1" x14ac:dyDescent="0.25"/>
    <row r="11" spans="1:9" ht="26" x14ac:dyDescent="0.25">
      <c r="A11" s="3" t="s">
        <v>0</v>
      </c>
      <c r="B11" s="3" t="s">
        <v>1</v>
      </c>
      <c r="C11" s="3" t="s">
        <v>2</v>
      </c>
      <c r="D11" s="21" t="s">
        <v>12</v>
      </c>
      <c r="E11" s="23"/>
      <c r="F11" s="3" t="s">
        <v>3</v>
      </c>
      <c r="G11" s="3" t="s">
        <v>4</v>
      </c>
      <c r="H11" s="3" t="s">
        <v>5</v>
      </c>
      <c r="I11" s="2"/>
    </row>
    <row r="12" spans="1:9" ht="114" customHeight="1" x14ac:dyDescent="0.25">
      <c r="A12" s="5" t="s">
        <v>40</v>
      </c>
      <c r="B12" s="5" t="s">
        <v>40</v>
      </c>
      <c r="C12" s="5" t="s">
        <v>40</v>
      </c>
      <c r="D12" s="27" t="s">
        <v>40</v>
      </c>
      <c r="E12" s="28"/>
      <c r="F12" s="5" t="s">
        <v>40</v>
      </c>
      <c r="G12" s="5" t="s">
        <v>40</v>
      </c>
      <c r="H12" s="8" t="s">
        <v>13</v>
      </c>
    </row>
    <row r="35" spans="1:8" ht="8.25" customHeight="1" x14ac:dyDescent="0.25"/>
    <row r="36" spans="1:8" ht="39" x14ac:dyDescent="0.25">
      <c r="A36" s="21" t="s">
        <v>10</v>
      </c>
      <c r="B36" s="22"/>
      <c r="C36" s="23"/>
      <c r="D36" s="3" t="s">
        <v>9</v>
      </c>
      <c r="E36" s="10" t="s">
        <v>8</v>
      </c>
      <c r="F36" s="3" t="s">
        <v>7</v>
      </c>
      <c r="G36" s="3" t="s">
        <v>6</v>
      </c>
      <c r="H36" s="3" t="s">
        <v>5</v>
      </c>
    </row>
    <row r="37" spans="1:8" ht="409.5" customHeight="1" x14ac:dyDescent="0.25">
      <c r="A37" s="24" t="s">
        <v>40</v>
      </c>
      <c r="B37" s="25"/>
      <c r="C37" s="26"/>
      <c r="D37" s="5" t="s">
        <v>40</v>
      </c>
      <c r="E37" s="5" t="s">
        <v>40</v>
      </c>
      <c r="F37" s="5" t="s">
        <v>40</v>
      </c>
      <c r="G37" s="5" t="s">
        <v>40</v>
      </c>
      <c r="H37" s="8" t="s">
        <v>13</v>
      </c>
    </row>
    <row r="59" ht="354" customHeight="1" x14ac:dyDescent="0.25"/>
  </sheetData>
  <mergeCells count="5">
    <mergeCell ref="D11:E11"/>
    <mergeCell ref="D12:E12"/>
    <mergeCell ref="A36:C36"/>
    <mergeCell ref="A37:C37"/>
    <mergeCell ref="A7:H7"/>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34"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7:J47"/>
  <sheetViews>
    <sheetView showGridLines="0" view="pageBreakPreview" topLeftCell="A10" zoomScale="85" zoomScaleNormal="100" zoomScaleSheetLayoutView="85" workbookViewId="0">
      <selection activeCell="A25" sqref="A25:C25"/>
    </sheetView>
  </sheetViews>
  <sheetFormatPr baseColWidth="10" defaultColWidth="11.453125" defaultRowHeight="12.5" x14ac:dyDescent="0.25"/>
  <cols>
    <col min="1" max="1" width="21.7265625" style="1" customWidth="1"/>
    <col min="2" max="2" width="20.81640625" style="1" customWidth="1"/>
    <col min="3" max="3" width="14.7265625" style="1" customWidth="1"/>
    <col min="4" max="4" width="14.1796875" style="1" customWidth="1"/>
    <col min="5" max="5" width="16.453125" style="1" customWidth="1"/>
    <col min="6" max="6" width="16.7265625" style="1" customWidth="1"/>
    <col min="7" max="7" width="15.81640625" style="1" customWidth="1"/>
    <col min="8" max="8" width="16.81640625" style="1" customWidth="1"/>
    <col min="9" max="16384" width="11.453125" style="1"/>
  </cols>
  <sheetData>
    <row r="7" spans="1:9" ht="34.5" customHeight="1" x14ac:dyDescent="0.25">
      <c r="A7" s="18" t="s">
        <v>17</v>
      </c>
      <c r="B7" s="19"/>
      <c r="C7" s="19"/>
      <c r="D7" s="19"/>
      <c r="E7" s="19"/>
      <c r="F7" s="19"/>
      <c r="G7" s="19"/>
      <c r="H7" s="20"/>
    </row>
    <row r="8" spans="1:9" x14ac:dyDescent="0.25">
      <c r="A8" s="4"/>
      <c r="B8" s="4"/>
      <c r="C8" s="4"/>
      <c r="D8" s="4"/>
      <c r="E8" s="4"/>
      <c r="F8" s="4"/>
      <c r="G8" s="4"/>
      <c r="H8" s="4"/>
    </row>
    <row r="9" spans="1:9" x14ac:dyDescent="0.25">
      <c r="A9" s="1" t="s">
        <v>11</v>
      </c>
    </row>
    <row r="10" spans="1:9" ht="6.75" customHeight="1" x14ac:dyDescent="0.25"/>
    <row r="11" spans="1:9" ht="26" x14ac:dyDescent="0.25">
      <c r="A11" s="3" t="s">
        <v>0</v>
      </c>
      <c r="B11" s="3" t="s">
        <v>1</v>
      </c>
      <c r="C11" s="3" t="s">
        <v>2</v>
      </c>
      <c r="D11" s="21" t="s">
        <v>12</v>
      </c>
      <c r="E11" s="23"/>
      <c r="F11" s="3" t="s">
        <v>3</v>
      </c>
      <c r="G11" s="3" t="s">
        <v>4</v>
      </c>
      <c r="H11" s="3" t="s">
        <v>5</v>
      </c>
      <c r="I11" s="2"/>
    </row>
    <row r="12" spans="1:9" ht="268.5" customHeight="1" x14ac:dyDescent="0.25">
      <c r="A12" s="5" t="s">
        <v>44</v>
      </c>
      <c r="B12" s="5" t="s">
        <v>43</v>
      </c>
      <c r="C12" s="6">
        <v>43118</v>
      </c>
      <c r="D12" s="27" t="s">
        <v>49</v>
      </c>
      <c r="E12" s="28"/>
      <c r="F12" s="5">
        <v>61501</v>
      </c>
      <c r="G12" s="7">
        <f>191579811.12+6205562.37</f>
        <v>197785373.49000001</v>
      </c>
      <c r="H12" s="8" t="s">
        <v>58</v>
      </c>
    </row>
    <row r="23" spans="1:8" ht="8.25" customHeight="1" x14ac:dyDescent="0.25"/>
    <row r="24" spans="1:8" ht="39" x14ac:dyDescent="0.25">
      <c r="A24" s="21" t="s">
        <v>10</v>
      </c>
      <c r="B24" s="22"/>
      <c r="C24" s="23"/>
      <c r="D24" s="3" t="s">
        <v>9</v>
      </c>
      <c r="E24" s="10" t="s">
        <v>8</v>
      </c>
      <c r="F24" s="3" t="s">
        <v>7</v>
      </c>
      <c r="G24" s="3" t="s">
        <v>6</v>
      </c>
      <c r="H24" s="3" t="s">
        <v>5</v>
      </c>
    </row>
    <row r="25" spans="1:8" ht="409.5" customHeight="1" x14ac:dyDescent="0.25">
      <c r="A25" s="24" t="s">
        <v>51</v>
      </c>
      <c r="B25" s="25"/>
      <c r="C25" s="26"/>
      <c r="D25" s="8" t="s">
        <v>41</v>
      </c>
      <c r="E25" s="11">
        <v>201195466.13999999</v>
      </c>
      <c r="F25" s="17" t="s">
        <v>50</v>
      </c>
      <c r="G25" s="9">
        <v>92804</v>
      </c>
      <c r="H25" s="8" t="s">
        <v>58</v>
      </c>
    </row>
    <row r="26" spans="1:8" x14ac:dyDescent="0.25">
      <c r="F26" s="16"/>
    </row>
    <row r="37" spans="3:10" x14ac:dyDescent="0.25">
      <c r="C37" s="1">
        <v>1</v>
      </c>
      <c r="D37" s="14">
        <v>17114816.149999999</v>
      </c>
      <c r="E37" s="14">
        <v>29290117.77</v>
      </c>
      <c r="G37" s="15">
        <f>D37/E37</f>
        <v>0.58432049622994731</v>
      </c>
      <c r="H37" s="15">
        <v>0.68</v>
      </c>
      <c r="J37" s="15">
        <v>0.5</v>
      </c>
    </row>
    <row r="38" spans="3:10" x14ac:dyDescent="0.25">
      <c r="C38" s="1">
        <v>2</v>
      </c>
      <c r="D38" s="14">
        <v>30178973.789999999</v>
      </c>
      <c r="E38" s="14">
        <v>30178973.789999999</v>
      </c>
      <c r="F38" s="14">
        <f>E38+E46</f>
        <v>33589066.440000005</v>
      </c>
      <c r="G38" s="15">
        <f>D38/E38</f>
        <v>1</v>
      </c>
      <c r="H38" s="15">
        <v>0.95120000000000005</v>
      </c>
      <c r="J38" s="15">
        <v>0.70550000000000002</v>
      </c>
    </row>
    <row r="39" spans="3:10" x14ac:dyDescent="0.25">
      <c r="C39" s="1">
        <v>3</v>
      </c>
      <c r="D39" s="14">
        <v>23538705.16</v>
      </c>
      <c r="E39" s="14">
        <v>23899514.579999998</v>
      </c>
      <c r="G39" s="15">
        <f t="shared" ref="G39:G43" si="0">D39/E39</f>
        <v>0.98490306492241741</v>
      </c>
      <c r="H39" s="15">
        <v>0.97709999999999997</v>
      </c>
      <c r="J39" s="15">
        <v>0.71630000000000005</v>
      </c>
    </row>
    <row r="40" spans="3:10" x14ac:dyDescent="0.25">
      <c r="C40" s="1">
        <v>4</v>
      </c>
      <c r="D40" s="14">
        <v>23800551.260000002</v>
      </c>
      <c r="E40" s="14">
        <v>23961522.91</v>
      </c>
      <c r="G40" s="15">
        <f t="shared" si="0"/>
        <v>0.99328207766240018</v>
      </c>
      <c r="H40" s="15">
        <v>0.9284</v>
      </c>
      <c r="J40" s="15">
        <v>0.86819999999999997</v>
      </c>
    </row>
    <row r="41" spans="3:10" x14ac:dyDescent="0.25">
      <c r="C41" s="1">
        <v>5</v>
      </c>
      <c r="D41" s="14">
        <v>37460754.780000001</v>
      </c>
      <c r="E41" s="14">
        <v>37571563.049999997</v>
      </c>
      <c r="G41" s="15">
        <f t="shared" si="0"/>
        <v>0.99705074101249036</v>
      </c>
      <c r="H41" s="15">
        <v>0.78049999999999997</v>
      </c>
      <c r="J41" s="15">
        <v>0.73750000000000004</v>
      </c>
    </row>
    <row r="42" spans="3:10" x14ac:dyDescent="0.25">
      <c r="C42" s="1">
        <v>6</v>
      </c>
      <c r="D42" s="14">
        <v>26381969.039999999</v>
      </c>
      <c r="E42" s="14">
        <v>28917682.199999999</v>
      </c>
      <c r="G42" s="15">
        <f t="shared" si="0"/>
        <v>0.91231271087141275</v>
      </c>
      <c r="H42" s="15">
        <v>0.85060000000000002</v>
      </c>
      <c r="J42" s="15">
        <v>0.64690000000000003</v>
      </c>
    </row>
    <row r="43" spans="3:10" x14ac:dyDescent="0.25">
      <c r="C43" s="1">
        <v>7</v>
      </c>
      <c r="D43" s="14">
        <v>23417005.640000001</v>
      </c>
      <c r="E43" s="14">
        <v>23965999.190000001</v>
      </c>
      <c r="G43" s="15">
        <f t="shared" si="0"/>
        <v>0.97709281613307108</v>
      </c>
      <c r="H43" s="15">
        <v>0.96989999999999998</v>
      </c>
      <c r="J43" s="15">
        <v>0.78500000000000003</v>
      </c>
    </row>
    <row r="44" spans="3:10" x14ac:dyDescent="0.25">
      <c r="C44" s="1" t="s">
        <v>48</v>
      </c>
      <c r="D44" s="14">
        <f>SUM(D37:D43)</f>
        <v>181892775.81999999</v>
      </c>
      <c r="E44" s="14">
        <f>SUM(E37:E43)</f>
        <v>197785373.48999998</v>
      </c>
      <c r="F44" s="15">
        <f>D44/E44</f>
        <v>0.91964725505446177</v>
      </c>
    </row>
    <row r="45" spans="3:10" x14ac:dyDescent="0.25">
      <c r="E45" s="14">
        <v>201195466.13999999</v>
      </c>
    </row>
    <row r="46" spans="3:10" x14ac:dyDescent="0.25">
      <c r="E46" s="14">
        <f>E45-E44</f>
        <v>3410092.650000006</v>
      </c>
    </row>
    <row r="47" spans="3:10" ht="354" customHeight="1" x14ac:dyDescent="0.25"/>
  </sheetData>
  <mergeCells count="5">
    <mergeCell ref="D11:E11"/>
    <mergeCell ref="D12:E12"/>
    <mergeCell ref="A24:C24"/>
    <mergeCell ref="A25:C25"/>
    <mergeCell ref="A7:H7"/>
  </mergeCells>
  <pageMargins left="0.51181102362204722" right="0.51181102362204722" top="0.27559055118110237" bottom="0.87" header="0.23622047244094491" footer="0.6692913385826772"/>
  <pageSetup scale="93" orientation="landscape" horizontalDpi="300" verticalDpi="300" r:id="rId1"/>
  <headerFooter>
    <oddFooter>&amp;C&amp;"Arial,Normal"&amp;10"Este programa es público, ajeno a cualquier partido político. Queda prohibido el uso para fines distintos a los establecidos en el programa"</oddFooter>
  </headerFooter>
  <rowBreaks count="1" manualBreakCount="1">
    <brk id="2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14</vt:i4>
      </vt:variant>
    </vt:vector>
  </HeadingPairs>
  <TitlesOfParts>
    <vt:vector size="21" baseType="lpstr">
      <vt:lpstr>1</vt:lpstr>
      <vt:lpstr>2</vt:lpstr>
      <vt:lpstr>3</vt:lpstr>
      <vt:lpstr>4</vt:lpstr>
      <vt:lpstr>5</vt:lpstr>
      <vt:lpstr>6</vt:lpstr>
      <vt:lpstr>7</vt:lpstr>
      <vt:lpstr>'1'!Área_de_impresión</vt:lpstr>
      <vt:lpstr>'2'!Área_de_impresión</vt:lpstr>
      <vt:lpstr>'3'!Área_de_impresión</vt:lpstr>
      <vt:lpstr>'4'!Área_de_impresión</vt:lpstr>
      <vt:lpstr>'5'!Área_de_impresión</vt:lpstr>
      <vt:lpstr>'6'!Área_de_impresión</vt:lpstr>
      <vt:lpstr>'7'!Área_de_impresión</vt:lpstr>
      <vt:lpstr>'1'!Títulos_a_imprimir</vt:lpstr>
      <vt:lpstr>'2'!Títulos_a_imprimir</vt:lpstr>
      <vt:lpstr>'3'!Títulos_a_imprimir</vt:lpstr>
      <vt:lpstr>'4'!Títulos_a_imprimir</vt:lpstr>
      <vt:lpstr>'5'!Títulos_a_imprimir</vt:lpstr>
      <vt:lpstr>'6'!Títulos_a_imprimir</vt:lpstr>
      <vt:lpstr>'7'!Títulos_a_imprimir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SOPYC</dc:creator>
  <cp:lastModifiedBy>Carolina</cp:lastModifiedBy>
  <cp:lastPrinted>2018-08-01T15:30:51Z</cp:lastPrinted>
  <dcterms:created xsi:type="dcterms:W3CDTF">2018-07-30T15:00:34Z</dcterms:created>
  <dcterms:modified xsi:type="dcterms:W3CDTF">2018-09-13T17:22:09Z</dcterms:modified>
</cp:coreProperties>
</file>